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erdand33d.CA2475\Documents\"/>
    </mc:Choice>
  </mc:AlternateContent>
  <xr:revisionPtr revIDLastSave="0" documentId="8_{AE234E81-CE5D-4257-98DF-F2C2BC7EC10A}" xr6:coauthVersionLast="47" xr6:coauthVersionMax="47" xr10:uidLastSave="{00000000-0000-0000-0000-000000000000}"/>
  <bookViews>
    <workbookView xWindow="-108" yWindow="-108" windowWidth="23256" windowHeight="12576" xr2:uid="{8085FF2A-6332-4997-B298-DA7049621A7B}"/>
  </bookViews>
  <sheets>
    <sheet name="pour MATEVI" sheetId="1" r:id="rId1"/>
  </sheets>
  <externalReferences>
    <externalReference r:id="rId2"/>
  </externalReferences>
  <definedNames>
    <definedName name="Confiné">[1]ECOVITISOL!#REF!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9" i="1" l="1"/>
  <c r="I59" i="1" s="1"/>
  <c r="E59" i="1"/>
  <c r="H58" i="1"/>
  <c r="I58" i="1" s="1"/>
  <c r="E58" i="1"/>
  <c r="H57" i="1"/>
  <c r="I57" i="1" s="1"/>
  <c r="E57" i="1"/>
  <c r="H55" i="1"/>
  <c r="H56" i="1" s="1"/>
  <c r="E55" i="1"/>
  <c r="E56" i="1" s="1"/>
  <c r="E60" i="1" s="1"/>
  <c r="E61" i="1" s="1"/>
  <c r="I56" i="1" l="1"/>
  <c r="H60" i="1"/>
  <c r="I55" i="1"/>
  <c r="H61" i="1" l="1"/>
  <c r="I61" i="1" s="1"/>
  <c r="I60" i="1"/>
</calcChain>
</file>

<file path=xl/sharedStrings.xml><?xml version="1.0" encoding="utf-8"?>
<sst xmlns="http://schemas.openxmlformats.org/spreadsheetml/2006/main" count="131" uniqueCount="62">
  <si>
    <t>VitiScénario</t>
  </si>
  <si>
    <r>
      <t xml:space="preserve">Cet outil permet de comparer deux itinéraires viticoles. Par exemple, le levage manuel et le levage mécanique, voir ci-dessous. </t>
    </r>
    <r>
      <rPr>
        <b/>
        <sz val="14"/>
        <color rgb="FFFF0000"/>
        <rFont val="Aptos Narrow"/>
        <family val="2"/>
        <scheme val="minor"/>
      </rPr>
      <t>Un itinéraire (ITK) peut comprendre plusieurs pratiques différentes qui faudra cumuler pour avoir un ITK complet</t>
    </r>
  </si>
  <si>
    <t xml:space="preserve">COMPARATIF D'ITINERAIRES TECHNIQUES </t>
  </si>
  <si>
    <t>Comparatif de changement de pratiques en viticulture</t>
  </si>
  <si>
    <t>DONNEES GENERALES DE L'EXPLOITATION :</t>
  </si>
  <si>
    <t xml:space="preserve">ITINERAIRE 1 </t>
  </si>
  <si>
    <t>ITINERAIRE 2</t>
  </si>
  <si>
    <t>Surface travaillée</t>
  </si>
  <si>
    <t>ha</t>
  </si>
  <si>
    <t>Prix d'un tracteur neuf utilisé pour les travaux, si besoin</t>
  </si>
  <si>
    <t>€</t>
  </si>
  <si>
    <t xml:space="preserve">Travaux mécanisés </t>
  </si>
  <si>
    <t>MANUEL</t>
  </si>
  <si>
    <t>MANU+MECA</t>
  </si>
  <si>
    <t>Possibilité d'ajouter jusqu'à 4 pratiques mécanisées en simultanné pour comparer un itinéraire complet</t>
  </si>
  <si>
    <t>Type de travaux 1 (ex: levage, taille…)</t>
  </si>
  <si>
    <t>Consommation de gazole</t>
  </si>
  <si>
    <t>l/h</t>
  </si>
  <si>
    <t>Vitesse d'avancement</t>
  </si>
  <si>
    <t>km/h</t>
  </si>
  <si>
    <t>Prix du/des outil(s) neuf(s) (subventions déduites)</t>
  </si>
  <si>
    <t>Temps nécessaire pour effectuer un passage complet</t>
  </si>
  <si>
    <t>h</t>
  </si>
  <si>
    <t>Nombre de passages par an (ou nbre d'ha)</t>
  </si>
  <si>
    <t>Type de travaux 2</t>
  </si>
  <si>
    <t>LEVAGE 2 MECA</t>
  </si>
  <si>
    <t>Nombre de passages par an</t>
  </si>
  <si>
    <t>Type de travaux 3</t>
  </si>
  <si>
    <t>Type de travaux 4</t>
  </si>
  <si>
    <t>Travaux manuels complémentaires nécessaires pour comparaison</t>
  </si>
  <si>
    <t>LEVAGE MANUEL</t>
  </si>
  <si>
    <t>Possibilité d'ajouter jusqu'à 3 pratiques manuelles en simultanné pour comparer un itinéraire complet</t>
  </si>
  <si>
    <t>Type de travaux 5</t>
  </si>
  <si>
    <t>1er levage</t>
  </si>
  <si>
    <t>Prix des outils nécessaires</t>
  </si>
  <si>
    <t>Type de  travaux 6</t>
  </si>
  <si>
    <t>2eme levage</t>
  </si>
  <si>
    <t>Type de  travaux 7</t>
  </si>
  <si>
    <t>Consommables nécessaires pour comparaison</t>
  </si>
  <si>
    <t>Possibilité d'ajouter jusqu'à  4 consommables pour comparer un itinéraire complet</t>
  </si>
  <si>
    <t>Liens, lanières, fils et autres</t>
  </si>
  <si>
    <t>AGRAFFES MECA</t>
  </si>
  <si>
    <t>Autres</t>
  </si>
  <si>
    <t>FICELLE</t>
  </si>
  <si>
    <t xml:space="preserve">Résultats </t>
  </si>
  <si>
    <t>Itinéraire 1</t>
  </si>
  <si>
    <t>Itinéraire 2</t>
  </si>
  <si>
    <t>Différences</t>
  </si>
  <si>
    <t>Temps nécessaire pour tous les passages en h</t>
  </si>
  <si>
    <t>cout de la main-d'œuvre/an</t>
  </si>
  <si>
    <t>Amortissements/an (ne tient pas compte de l'entretien)</t>
  </si>
  <si>
    <t>cout gazole/an</t>
  </si>
  <si>
    <t>couts consommables et autres</t>
  </si>
  <si>
    <t>Cout total annuel</t>
  </si>
  <si>
    <t>Coût total annuel par hectare</t>
  </si>
  <si>
    <r>
      <t>Coût du tracteur et du matériel evalué avec un ammortissement</t>
    </r>
    <r>
      <rPr>
        <i/>
        <sz val="11"/>
        <rFont val="Aptos Narrow"/>
        <family val="2"/>
        <scheme val="minor"/>
      </rPr>
      <t xml:space="preserve"> sur:</t>
    </r>
  </si>
  <si>
    <t>ans</t>
  </si>
  <si>
    <r>
      <t xml:space="preserve">Coût complet de la main d'œuvre </t>
    </r>
    <r>
      <rPr>
        <b/>
        <i/>
        <sz val="11"/>
        <color rgb="FF000000"/>
        <rFont val="Aptos Narrow"/>
        <family val="2"/>
        <scheme val="minor"/>
      </rPr>
      <t>chargé</t>
    </r>
    <r>
      <rPr>
        <i/>
        <sz val="11"/>
        <color rgb="FF000000"/>
        <rFont val="Aptos Narrow"/>
        <family val="2"/>
        <scheme val="minor"/>
      </rPr>
      <t xml:space="preserve"> :</t>
    </r>
  </si>
  <si>
    <t>€ /heure</t>
  </si>
  <si>
    <t>Coût du GNR :</t>
  </si>
  <si>
    <t>€ / litre</t>
  </si>
  <si>
    <t>Il faut que l'utilisateur puisse changer ces chiffres en fonction de ses coûts à lui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</si>
</sst>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_-* #,##0\ _€_-;\-* #,##0\ _€_-;_-* &quot;-&quot;??\ _€_-;_-@_-"/>
    <numFmt numFmtId="166" formatCode="_-* #,##0.00\ [$€-40C]_-;\-* #,##0.00\ [$€-40C]_-;_-* &quot;-&quot;??\ [$€-40C]_-;_-@_-"/>
    <numFmt numFmtId="167" formatCode="_-* #,##0\ [$€-40C]_-;\-* #,##0\ [$€-40C]_-;_-* &quot;-&quot;??\ [$€-40C]_-;_-@_-"/>
    <numFmt numFmtId="168" formatCode="#,##0\ &quot;€&quot;"/>
    <numFmt numFmtId="169" formatCode="_-* #,##0\ [$€-40C]_-;\-* #,##0\ [$€-40C]_-;_-* &quot;-&quot;\ [$€-40C]_-;_-@_-"/>
  </numFmts>
  <fonts count="31" x14ac:knownFonts="1">
    <font>
      <sz val="11"/>
      <color theme="1"/>
      <name val="Aptos Narrow"/>
      <family val="2"/>
      <scheme val="minor"/>
    </font>
    <font>
      <sz val="11"/>
      <color rgb="FF9C0006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48"/>
      <color rgb="FF92D050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sz val="11"/>
      <color rgb="FF92D050"/>
      <name val="Aptos Narrow"/>
      <family val="2"/>
      <scheme val="minor"/>
    </font>
    <font>
      <i/>
      <sz val="11"/>
      <color rgb="FFFF0000"/>
      <name val="Aptos Narrow"/>
      <family val="2"/>
      <scheme val="minor"/>
    </font>
    <font>
      <i/>
      <sz val="11"/>
      <color rgb="FF92D050"/>
      <name val="Aptos Narrow"/>
      <family val="2"/>
      <scheme val="minor"/>
    </font>
    <font>
      <b/>
      <sz val="16"/>
      <name val="Arial"/>
      <family val="2"/>
    </font>
    <font>
      <i/>
      <sz val="14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4"/>
      <color rgb="FF9C0006"/>
      <name val="Aptos Narrow"/>
      <family val="2"/>
      <scheme val="minor"/>
    </font>
    <font>
      <b/>
      <sz val="12"/>
      <name val="Arial"/>
      <family val="2"/>
    </font>
    <font>
      <i/>
      <sz val="11"/>
      <color theme="5" tint="-0.249977111117893"/>
      <name val="Aptos Narrow"/>
      <family val="2"/>
      <scheme val="minor"/>
    </font>
    <font>
      <i/>
      <sz val="11"/>
      <color theme="5"/>
      <name val="Aptos Narrow"/>
      <family val="2"/>
      <scheme val="minor"/>
    </font>
    <font>
      <sz val="9"/>
      <name val="Arial"/>
      <family val="2"/>
    </font>
    <font>
      <sz val="11"/>
      <color rgb="FF9C65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i/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b/>
      <i/>
      <sz val="11"/>
      <color rgb="FFFF0000"/>
      <name val="Aptos Narrow"/>
      <family val="2"/>
      <scheme val="minor"/>
    </font>
    <font>
      <sz val="14"/>
      <color rgb="FFFF0000"/>
      <name val="Aptos Narrow"/>
      <family val="2"/>
      <scheme val="minor"/>
    </font>
    <font>
      <i/>
      <sz val="14"/>
      <color rgb="FFFF0000"/>
      <name val="Aptos Narrow"/>
      <family val="2"/>
      <scheme val="minor"/>
    </font>
    <font>
      <b/>
      <i/>
      <sz val="14"/>
      <color rgb="FFFF0000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0" fillId="3" borderId="0" applyNumberFormat="0" applyBorder="0" applyAlignment="0" applyProtection="0"/>
    <xf numFmtId="0" fontId="5" fillId="0" borderId="0"/>
    <xf numFmtId="164" fontId="5" fillId="0" borderId="0" applyFont="0" applyFill="0" applyBorder="0" applyAlignment="0" applyProtection="0"/>
  </cellStyleXfs>
  <cellXfs count="72">
    <xf numFmtId="0" fontId="0" fillId="0" borderId="0" xfId="0"/>
    <xf numFmtId="0" fontId="5" fillId="0" borderId="0" xfId="3"/>
    <xf numFmtId="0" fontId="6" fillId="0" borderId="0" xfId="3" applyFont="1"/>
    <xf numFmtId="0" fontId="7" fillId="0" borderId="0" xfId="3" applyFont="1" applyAlignment="1">
      <alignment horizontal="center" vertical="center" wrapText="1"/>
    </xf>
    <xf numFmtId="0" fontId="9" fillId="0" borderId="0" xfId="3" applyFont="1"/>
    <xf numFmtId="0" fontId="5" fillId="0" borderId="0" xfId="3" applyAlignment="1">
      <alignment horizontal="center"/>
    </xf>
    <xf numFmtId="0" fontId="10" fillId="0" borderId="0" xfId="3" applyFont="1"/>
    <xf numFmtId="0" fontId="11" fillId="0" borderId="0" xfId="3" applyFont="1"/>
    <xf numFmtId="0" fontId="12" fillId="0" borderId="1" xfId="3" applyFont="1" applyBorder="1" applyAlignment="1">
      <alignment horizontal="center" vertical="center"/>
    </xf>
    <xf numFmtId="0" fontId="12" fillId="0" borderId="2" xfId="3" applyFont="1" applyBorder="1" applyAlignment="1">
      <alignment horizontal="center" vertical="center"/>
    </xf>
    <xf numFmtId="0" fontId="12" fillId="0" borderId="3" xfId="3" applyFont="1" applyBorder="1" applyAlignment="1">
      <alignment horizontal="center" vertical="center"/>
    </xf>
    <xf numFmtId="0" fontId="13" fillId="0" borderId="0" xfId="3" applyFont="1"/>
    <xf numFmtId="0" fontId="14" fillId="0" borderId="0" xfId="3" applyFont="1"/>
    <xf numFmtId="0" fontId="12" fillId="0" borderId="4" xfId="3" applyFont="1" applyBorder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12" fillId="0" borderId="5" xfId="3" applyFont="1" applyBorder="1" applyAlignment="1">
      <alignment horizontal="center" vertical="center"/>
    </xf>
    <xf numFmtId="0" fontId="12" fillId="0" borderId="6" xfId="3" applyFont="1" applyBorder="1" applyAlignment="1">
      <alignment horizontal="center" vertical="center"/>
    </xf>
    <xf numFmtId="0" fontId="12" fillId="0" borderId="7" xfId="3" applyFont="1" applyBorder="1" applyAlignment="1">
      <alignment horizontal="center" vertical="center"/>
    </xf>
    <xf numFmtId="0" fontId="12" fillId="0" borderId="8" xfId="3" applyFont="1" applyBorder="1" applyAlignment="1">
      <alignment horizontal="center" vertical="center"/>
    </xf>
    <xf numFmtId="0" fontId="15" fillId="4" borderId="0" xfId="1" applyFont="1" applyFill="1" applyProtection="1">
      <protection locked="0" hidden="1"/>
    </xf>
    <xf numFmtId="0" fontId="5" fillId="4" borderId="0" xfId="3" applyFill="1"/>
    <xf numFmtId="0" fontId="16" fillId="0" borderId="9" xfId="3" applyFont="1" applyBorder="1" applyAlignment="1">
      <alignment horizontal="center"/>
    </xf>
    <xf numFmtId="0" fontId="5" fillId="0" borderId="2" xfId="3" applyBorder="1" applyAlignment="1">
      <alignment horizontal="center"/>
    </xf>
    <xf numFmtId="0" fontId="3" fillId="0" borderId="0" xfId="3" applyFont="1" applyProtection="1">
      <protection locked="0" hidden="1"/>
    </xf>
    <xf numFmtId="165" fontId="0" fillId="5" borderId="10" xfId="4" applyNumberFormat="1" applyFont="1" applyFill="1" applyBorder="1" applyAlignment="1" applyProtection="1">
      <alignment horizontal="center" vertical="center"/>
      <protection locked="0" hidden="1"/>
    </xf>
    <xf numFmtId="166" fontId="5" fillId="0" borderId="0" xfId="3" applyNumberFormat="1"/>
    <xf numFmtId="0" fontId="15" fillId="6" borderId="0" xfId="1" applyFont="1" applyFill="1" applyProtection="1">
      <protection locked="0" hidden="1"/>
    </xf>
    <xf numFmtId="0" fontId="5" fillId="7" borderId="0" xfId="3" applyFill="1" applyAlignment="1" applyProtection="1">
      <alignment horizontal="center"/>
      <protection locked="0" hidden="1"/>
    </xf>
    <xf numFmtId="0" fontId="5" fillId="0" borderId="0" xfId="3" applyAlignment="1">
      <alignment horizontal="center" vertical="center" wrapText="1"/>
    </xf>
    <xf numFmtId="0" fontId="3" fillId="7" borderId="0" xfId="3" applyFont="1" applyFill="1" applyProtection="1">
      <protection locked="0" hidden="1"/>
    </xf>
    <xf numFmtId="0" fontId="17" fillId="7" borderId="0" xfId="3" applyFont="1" applyFill="1" applyProtection="1">
      <protection locked="0" hidden="1"/>
    </xf>
    <xf numFmtId="165" fontId="0" fillId="7" borderId="11" xfId="4" applyNumberFormat="1" applyFont="1" applyFill="1" applyBorder="1" applyAlignment="1" applyProtection="1">
      <alignment horizontal="center" vertical="center"/>
      <protection locked="0" hidden="1"/>
    </xf>
    <xf numFmtId="0" fontId="17" fillId="7" borderId="0" xfId="3" applyFont="1" applyFill="1" applyAlignment="1" applyProtection="1">
      <alignment horizontal="right"/>
      <protection locked="0" hidden="1"/>
    </xf>
    <xf numFmtId="0" fontId="14" fillId="0" borderId="0" xfId="3" applyFont="1" applyProtection="1">
      <protection locked="0" hidden="1"/>
    </xf>
    <xf numFmtId="0" fontId="5" fillId="5" borderId="11" xfId="3" applyFill="1" applyBorder="1" applyAlignment="1" applyProtection="1">
      <alignment horizontal="center" vertical="center"/>
      <protection locked="0" hidden="1"/>
    </xf>
    <xf numFmtId="165" fontId="0" fillId="5" borderId="11" xfId="4" applyNumberFormat="1" applyFont="1" applyFill="1" applyBorder="1" applyAlignment="1" applyProtection="1">
      <alignment horizontal="center" vertical="center"/>
      <protection locked="0" hidden="1"/>
    </xf>
    <xf numFmtId="0" fontId="18" fillId="0" borderId="11" xfId="3" applyFont="1" applyBorder="1" applyAlignment="1" applyProtection="1">
      <alignment horizontal="right" vertical="center" indent="1"/>
      <protection locked="0" hidden="1"/>
    </xf>
    <xf numFmtId="0" fontId="19" fillId="0" borderId="0" xfId="3" applyFont="1" applyAlignment="1">
      <alignment horizontal="center" vertical="center" wrapText="1"/>
    </xf>
    <xf numFmtId="0" fontId="5" fillId="5" borderId="12" xfId="3" applyFill="1" applyBorder="1" applyAlignment="1" applyProtection="1">
      <alignment horizontal="center" vertical="center"/>
      <protection locked="0" hidden="1"/>
    </xf>
    <xf numFmtId="0" fontId="2" fillId="8" borderId="1" xfId="2" applyFont="1" applyFill="1" applyBorder="1"/>
    <xf numFmtId="0" fontId="2" fillId="8" borderId="2" xfId="2" applyFont="1" applyFill="1" applyBorder="1"/>
    <xf numFmtId="0" fontId="1" fillId="2" borderId="2" xfId="1" applyBorder="1" applyAlignment="1">
      <alignment horizontal="center"/>
    </xf>
    <xf numFmtId="0" fontId="5" fillId="9" borderId="2" xfId="3" applyFill="1" applyBorder="1"/>
    <xf numFmtId="0" fontId="4" fillId="10" borderId="3" xfId="3" applyFont="1" applyFill="1" applyBorder="1" applyAlignment="1">
      <alignment horizontal="centerContinuous"/>
    </xf>
    <xf numFmtId="0" fontId="3" fillId="0" borderId="4" xfId="3" applyFont="1" applyBorder="1"/>
    <xf numFmtId="0" fontId="3" fillId="0" borderId="0" xfId="3" applyFont="1"/>
    <xf numFmtId="1" fontId="5" fillId="0" borderId="0" xfId="3" applyNumberFormat="1" applyAlignment="1">
      <alignment horizontal="center" vertical="center"/>
    </xf>
    <xf numFmtId="2" fontId="5" fillId="0" borderId="5" xfId="3" applyNumberFormat="1" applyBorder="1" applyAlignment="1">
      <alignment horizontal="right"/>
    </xf>
    <xf numFmtId="167" fontId="5" fillId="0" borderId="0" xfId="3" applyNumberFormat="1" applyAlignment="1">
      <alignment horizontal="center" vertical="center"/>
    </xf>
    <xf numFmtId="168" fontId="5" fillId="0" borderId="5" xfId="3" applyNumberFormat="1" applyBorder="1" applyAlignment="1">
      <alignment horizontal="right"/>
    </xf>
    <xf numFmtId="169" fontId="5" fillId="0" borderId="0" xfId="3" applyNumberFormat="1" applyAlignment="1">
      <alignment horizontal="center" vertical="center"/>
    </xf>
    <xf numFmtId="0" fontId="3" fillId="11" borderId="6" xfId="3" applyFont="1" applyFill="1" applyBorder="1"/>
    <xf numFmtId="0" fontId="3" fillId="11" borderId="7" xfId="3" applyFont="1" applyFill="1" applyBorder="1"/>
    <xf numFmtId="167" fontId="5" fillId="11" borderId="7" xfId="3" applyNumberFormat="1" applyFill="1" applyBorder="1" applyAlignment="1">
      <alignment horizontal="center" vertical="center"/>
    </xf>
    <xf numFmtId="168" fontId="5" fillId="0" borderId="8" xfId="3" applyNumberFormat="1" applyBorder="1" applyAlignment="1">
      <alignment horizontal="right"/>
    </xf>
    <xf numFmtId="0" fontId="21" fillId="0" borderId="0" xfId="3" applyFont="1"/>
    <xf numFmtId="0" fontId="23" fillId="0" borderId="0" xfId="3" applyFont="1"/>
    <xf numFmtId="0" fontId="24" fillId="0" borderId="0" xfId="3" applyFont="1" applyAlignment="1">
      <alignment horizontal="center"/>
    </xf>
    <xf numFmtId="0" fontId="23" fillId="0" borderId="0" xfId="3" applyFont="1" applyAlignment="1">
      <alignment horizontal="center"/>
    </xf>
    <xf numFmtId="0" fontId="25" fillId="0" borderId="0" xfId="3" applyFont="1" applyAlignment="1">
      <alignment horizontal="right" indent="2"/>
    </xf>
    <xf numFmtId="0" fontId="22" fillId="0" borderId="0" xfId="3" applyFont="1"/>
    <xf numFmtId="0" fontId="27" fillId="0" borderId="0" xfId="3" applyFont="1" applyAlignment="1">
      <alignment horizontal="center"/>
    </xf>
    <xf numFmtId="0" fontId="21" fillId="0" borderId="0" xfId="3" applyFont="1" applyAlignment="1">
      <alignment horizontal="center"/>
    </xf>
    <xf numFmtId="0" fontId="28" fillId="0" borderId="0" xfId="3" applyFont="1" applyAlignment="1">
      <alignment horizontal="center"/>
    </xf>
    <xf numFmtId="0" fontId="28" fillId="0" borderId="0" xfId="3" applyFont="1"/>
    <xf numFmtId="0" fontId="29" fillId="0" borderId="0" xfId="3" applyFont="1"/>
    <xf numFmtId="165" fontId="28" fillId="0" borderId="0" xfId="3" applyNumberFormat="1" applyFont="1" applyAlignment="1">
      <alignment horizontal="right" indent="2"/>
    </xf>
    <xf numFmtId="165" fontId="28" fillId="0" borderId="0" xfId="3" applyNumberFormat="1" applyFont="1" applyAlignment="1">
      <alignment horizontal="center"/>
    </xf>
    <xf numFmtId="0" fontId="29" fillId="0" borderId="0" xfId="3" applyFont="1" applyAlignment="1">
      <alignment horizontal="center"/>
    </xf>
    <xf numFmtId="0" fontId="30" fillId="0" borderId="0" xfId="3" applyFont="1"/>
    <xf numFmtId="0" fontId="30" fillId="0" borderId="0" xfId="3" applyFont="1" applyAlignment="1">
      <alignment horizontal="center"/>
    </xf>
    <xf numFmtId="0" fontId="23" fillId="0" borderId="0" xfId="3" applyFont="1" applyAlignment="1">
      <alignment horizontal="right" indent="2"/>
    </xf>
  </cellXfs>
  <cellStyles count="5">
    <cellStyle name="Insatisfaisant" xfId="1" builtinId="27"/>
    <cellStyle name="Milliers 2" xfId="4" xr:uid="{08DC910D-D65D-4138-88A6-FE1A1CDB1306}"/>
    <cellStyle name="Neutre" xfId="2" builtinId="28"/>
    <cellStyle name="Normal" xfId="0" builtinId="0"/>
    <cellStyle name="Normal 2 2" xfId="3" xr:uid="{D33F010C-8F9E-4A39-8BE5-423C0F96F3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22861</xdr:rowOff>
    </xdr:from>
    <xdr:to>
      <xdr:col>1</xdr:col>
      <xdr:colOff>1023449</xdr:colOff>
      <xdr:row>6</xdr:row>
      <xdr:rowOff>121920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2CFB299-DC15-4BA4-B2E3-1669A4B0E2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861"/>
          <a:ext cx="1815929" cy="1844039"/>
        </a:xfrm>
        <a:prstGeom prst="rect">
          <a:avLst/>
        </a:prstGeom>
      </xdr:spPr>
    </xdr:pic>
    <xdr:clientData/>
  </xdr:twoCellAnchor>
  <xdr:twoCellAnchor>
    <xdr:from>
      <xdr:col>2</xdr:col>
      <xdr:colOff>3337560</xdr:colOff>
      <xdr:row>62</xdr:row>
      <xdr:rowOff>30480</xdr:rowOff>
    </xdr:from>
    <xdr:to>
      <xdr:col>4</xdr:col>
      <xdr:colOff>1013460</xdr:colOff>
      <xdr:row>67</xdr:row>
      <xdr:rowOff>83820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98895683-B5E8-44B2-8A5A-E4A70842A7A5}"/>
            </a:ext>
          </a:extLst>
        </xdr:cNvPr>
        <xdr:cNvSpPr/>
      </xdr:nvSpPr>
      <xdr:spPr>
        <a:xfrm>
          <a:off x="5181600" y="12275820"/>
          <a:ext cx="1851660" cy="952500"/>
        </a:xfrm>
        <a:prstGeom prst="ellipse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machinisme\MOULINETTES\Eco%20Vitisol%2033%20V6.xlsx" TargetMode="External"/><Relationship Id="rId1" Type="http://schemas.openxmlformats.org/officeDocument/2006/relationships/externalLinkPath" Target="file:///D:\machinisme\MOULINETTES\Eco%20Vitisol%2033%20V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lcul tps de w"/>
      <sheetName val="ECOVITISOL"/>
      <sheetName val="EX1"/>
      <sheetName val="récap1"/>
      <sheetName val="EX2"/>
      <sheetName val="EX3"/>
      <sheetName val="pour MATEVI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609EC-090D-42A7-84CE-CD839845E0CC}">
  <sheetPr>
    <tabColor theme="3" tint="0.79998168889431442"/>
  </sheetPr>
  <dimension ref="A1:K73"/>
  <sheetViews>
    <sheetView tabSelected="1" zoomScaleNormal="100" workbookViewId="0">
      <selection activeCell="L15" sqref="L15"/>
    </sheetView>
  </sheetViews>
  <sheetFormatPr baseColWidth="10" defaultRowHeight="13.2" x14ac:dyDescent="0.25"/>
  <cols>
    <col min="1" max="1" width="11.5546875" style="1"/>
    <col min="2" max="2" width="15.33203125" style="1" customWidth="1"/>
    <col min="3" max="3" width="50.44140625" style="1" bestFit="1" customWidth="1"/>
    <col min="4" max="4" width="10.44140625" style="1" customWidth="1"/>
    <col min="5" max="5" width="17.109375" style="5" customWidth="1"/>
    <col min="6" max="6" width="5.77734375" style="1" customWidth="1"/>
    <col min="7" max="7" width="27.44140625" style="1" customWidth="1"/>
    <col min="8" max="8" width="17.109375" style="5" customWidth="1"/>
    <col min="9" max="9" width="10.109375" style="1" customWidth="1"/>
    <col min="10" max="10" width="6.77734375" style="1" customWidth="1"/>
    <col min="11" max="16384" width="11.5546875" style="1"/>
  </cols>
  <sheetData>
    <row r="1" spans="2:11" ht="61.2" customHeight="1" x14ac:dyDescent="1.2">
      <c r="C1" s="2" t="s">
        <v>0</v>
      </c>
      <c r="D1" s="2"/>
      <c r="E1" s="3" t="s">
        <v>1</v>
      </c>
      <c r="F1" s="3"/>
      <c r="G1" s="3"/>
      <c r="H1" s="3"/>
      <c r="I1" s="3"/>
      <c r="J1" s="3"/>
      <c r="K1" s="3"/>
    </row>
    <row r="2" spans="2:11" ht="14.4" x14ac:dyDescent="0.3">
      <c r="C2" s="4"/>
      <c r="D2" s="4"/>
      <c r="E2" s="3"/>
      <c r="F2" s="3"/>
      <c r="G2" s="3"/>
      <c r="H2" s="3"/>
      <c r="I2" s="3"/>
      <c r="J2" s="3"/>
      <c r="K2" s="3"/>
    </row>
    <row r="3" spans="2:11" ht="14.4" customHeight="1" x14ac:dyDescent="0.25">
      <c r="E3" s="3"/>
      <c r="F3" s="3"/>
      <c r="G3" s="3"/>
      <c r="H3" s="3"/>
      <c r="I3" s="3"/>
      <c r="J3" s="3"/>
      <c r="K3" s="3"/>
    </row>
    <row r="4" spans="2:11" ht="15" thickBot="1" x14ac:dyDescent="0.35">
      <c r="G4" s="6"/>
    </row>
    <row r="5" spans="2:11" ht="14.4" x14ac:dyDescent="0.3">
      <c r="C5" s="7"/>
      <c r="D5" s="7"/>
      <c r="E5" s="8" t="s">
        <v>2</v>
      </c>
      <c r="F5" s="9"/>
      <c r="G5" s="9"/>
      <c r="H5" s="10"/>
    </row>
    <row r="6" spans="2:11" ht="18" x14ac:dyDescent="0.35">
      <c r="C6" s="11" t="s">
        <v>3</v>
      </c>
      <c r="D6" s="12"/>
      <c r="E6" s="13"/>
      <c r="F6" s="14"/>
      <c r="G6" s="14"/>
      <c r="H6" s="15"/>
    </row>
    <row r="7" spans="2:11" ht="14.4" customHeight="1" thickBot="1" x14ac:dyDescent="0.3">
      <c r="E7" s="16"/>
      <c r="F7" s="17"/>
      <c r="G7" s="17"/>
      <c r="H7" s="18"/>
    </row>
    <row r="8" spans="2:11" ht="18.600000000000001" thickBot="1" x14ac:dyDescent="0.4">
      <c r="B8" s="19" t="s">
        <v>4</v>
      </c>
      <c r="C8" s="20"/>
      <c r="E8" s="21" t="s">
        <v>5</v>
      </c>
      <c r="F8" s="22"/>
      <c r="G8" s="22"/>
      <c r="H8" s="21" t="s">
        <v>6</v>
      </c>
    </row>
    <row r="9" spans="2:11" ht="14.4" x14ac:dyDescent="0.3">
      <c r="C9" s="23" t="s">
        <v>7</v>
      </c>
      <c r="D9" s="23"/>
      <c r="E9" s="24">
        <v>20</v>
      </c>
      <c r="F9" s="25" t="s">
        <v>8</v>
      </c>
      <c r="H9" s="24">
        <v>20</v>
      </c>
      <c r="I9" s="25" t="s">
        <v>8</v>
      </c>
    </row>
    <row r="10" spans="2:11" ht="14.4" x14ac:dyDescent="0.3">
      <c r="C10" s="23" t="s">
        <v>9</v>
      </c>
      <c r="D10" s="23"/>
      <c r="E10" s="24"/>
      <c r="F10" s="25" t="s">
        <v>10</v>
      </c>
      <c r="H10" s="24"/>
      <c r="I10" s="25" t="s">
        <v>10</v>
      </c>
    </row>
    <row r="11" spans="2:11" ht="18" x14ac:dyDescent="0.35">
      <c r="B11" s="26" t="s">
        <v>11</v>
      </c>
      <c r="C11" s="26"/>
      <c r="D11" s="26"/>
      <c r="E11" s="27" t="s">
        <v>12</v>
      </c>
      <c r="G11" s="26"/>
      <c r="H11" s="27" t="s">
        <v>13</v>
      </c>
    </row>
    <row r="12" spans="2:11" ht="14.4" x14ac:dyDescent="0.3">
      <c r="B12" s="28" t="s">
        <v>14</v>
      </c>
      <c r="C12" s="29" t="s">
        <v>15</v>
      </c>
      <c r="D12" s="30"/>
      <c r="E12" s="31"/>
      <c r="F12" s="25"/>
      <c r="G12" s="32"/>
      <c r="H12" s="31"/>
      <c r="I12" s="25"/>
    </row>
    <row r="13" spans="2:11" ht="14.4" x14ac:dyDescent="0.3">
      <c r="B13" s="28"/>
      <c r="C13" s="23" t="s">
        <v>16</v>
      </c>
      <c r="D13" s="33"/>
      <c r="E13" s="34"/>
      <c r="F13" s="1" t="s">
        <v>17</v>
      </c>
      <c r="G13" s="33"/>
      <c r="H13" s="34"/>
      <c r="I13" s="1" t="s">
        <v>17</v>
      </c>
    </row>
    <row r="14" spans="2:11" ht="14.4" x14ac:dyDescent="0.3">
      <c r="B14" s="28"/>
      <c r="C14" s="23" t="s">
        <v>18</v>
      </c>
      <c r="D14" s="33"/>
      <c r="E14" s="34"/>
      <c r="F14" s="1" t="s">
        <v>19</v>
      </c>
      <c r="G14" s="33"/>
      <c r="H14" s="34"/>
      <c r="I14" s="1" t="s">
        <v>19</v>
      </c>
    </row>
    <row r="15" spans="2:11" ht="14.4" x14ac:dyDescent="0.3">
      <c r="B15" s="28"/>
      <c r="C15" s="23" t="s">
        <v>20</v>
      </c>
      <c r="D15" s="33"/>
      <c r="E15" s="35"/>
      <c r="F15" s="1" t="s">
        <v>10</v>
      </c>
      <c r="G15" s="33"/>
      <c r="H15" s="35"/>
      <c r="I15" s="1" t="s">
        <v>10</v>
      </c>
    </row>
    <row r="16" spans="2:11" ht="14.4" x14ac:dyDescent="0.3">
      <c r="B16" s="28"/>
      <c r="C16" s="23" t="s">
        <v>21</v>
      </c>
      <c r="D16" s="36"/>
      <c r="E16" s="34"/>
      <c r="F16" s="1" t="s">
        <v>22</v>
      </c>
      <c r="G16" s="36"/>
      <c r="H16" s="34"/>
      <c r="I16" s="1" t="s">
        <v>22</v>
      </c>
    </row>
    <row r="17" spans="2:9" ht="14.4" x14ac:dyDescent="0.3">
      <c r="B17" s="28"/>
      <c r="C17" s="23" t="s">
        <v>23</v>
      </c>
      <c r="D17" s="33"/>
      <c r="E17" s="34"/>
      <c r="G17" s="33"/>
      <c r="H17" s="34"/>
    </row>
    <row r="18" spans="2:9" ht="14.4" x14ac:dyDescent="0.3">
      <c r="B18" s="28"/>
      <c r="C18" s="29" t="s">
        <v>24</v>
      </c>
      <c r="D18" s="30"/>
      <c r="E18" s="31"/>
      <c r="F18" s="25"/>
      <c r="G18" s="32"/>
      <c r="H18" s="31" t="s">
        <v>25</v>
      </c>
      <c r="I18" s="25"/>
    </row>
    <row r="19" spans="2:9" ht="14.4" x14ac:dyDescent="0.3">
      <c r="B19" s="28"/>
      <c r="C19" s="23" t="s">
        <v>16</v>
      </c>
      <c r="D19" s="33"/>
      <c r="E19" s="34"/>
      <c r="F19" s="1" t="s">
        <v>17</v>
      </c>
      <c r="G19" s="33"/>
      <c r="H19" s="34">
        <v>6</v>
      </c>
      <c r="I19" s="1" t="s">
        <v>17</v>
      </c>
    </row>
    <row r="20" spans="2:9" ht="14.4" x14ac:dyDescent="0.3">
      <c r="B20" s="28"/>
      <c r="C20" s="23" t="s">
        <v>18</v>
      </c>
      <c r="D20" s="33"/>
      <c r="E20" s="34"/>
      <c r="F20" s="1" t="s">
        <v>19</v>
      </c>
      <c r="G20" s="33"/>
      <c r="H20" s="34">
        <v>3</v>
      </c>
      <c r="I20" s="1" t="s">
        <v>19</v>
      </c>
    </row>
    <row r="21" spans="2:9" ht="14.4" x14ac:dyDescent="0.3">
      <c r="B21" s="28"/>
      <c r="C21" s="23" t="s">
        <v>20</v>
      </c>
      <c r="D21" s="33"/>
      <c r="E21" s="35"/>
      <c r="F21" s="1" t="s">
        <v>10</v>
      </c>
      <c r="G21" s="33"/>
      <c r="H21" s="35">
        <v>21000</v>
      </c>
      <c r="I21" s="1" t="s">
        <v>10</v>
      </c>
    </row>
    <row r="22" spans="2:9" ht="14.4" x14ac:dyDescent="0.3">
      <c r="B22" s="28"/>
      <c r="C22" s="23" t="s">
        <v>21</v>
      </c>
      <c r="D22" s="36"/>
      <c r="E22" s="34"/>
      <c r="F22" s="1" t="s">
        <v>22</v>
      </c>
      <c r="G22" s="36"/>
      <c r="H22" s="34">
        <v>3</v>
      </c>
      <c r="I22" s="1" t="s">
        <v>22</v>
      </c>
    </row>
    <row r="23" spans="2:9" ht="14.4" x14ac:dyDescent="0.3">
      <c r="B23" s="28"/>
      <c r="C23" s="23" t="s">
        <v>26</v>
      </c>
      <c r="D23" s="33"/>
      <c r="E23" s="34"/>
      <c r="G23" s="33"/>
      <c r="H23" s="34">
        <v>20</v>
      </c>
    </row>
    <row r="24" spans="2:9" ht="14.4" x14ac:dyDescent="0.3">
      <c r="B24" s="28"/>
      <c r="C24" s="29" t="s">
        <v>27</v>
      </c>
      <c r="D24" s="30"/>
      <c r="E24" s="31"/>
      <c r="F24" s="25"/>
      <c r="G24" s="32"/>
      <c r="H24" s="31"/>
      <c r="I24" s="25"/>
    </row>
    <row r="25" spans="2:9" ht="14.4" x14ac:dyDescent="0.3">
      <c r="B25" s="28"/>
      <c r="C25" s="23" t="s">
        <v>16</v>
      </c>
      <c r="D25" s="33"/>
      <c r="E25" s="34"/>
      <c r="F25" s="1" t="s">
        <v>17</v>
      </c>
      <c r="G25" s="33"/>
      <c r="H25" s="34"/>
      <c r="I25" s="1" t="s">
        <v>17</v>
      </c>
    </row>
    <row r="26" spans="2:9" ht="14.4" x14ac:dyDescent="0.3">
      <c r="B26" s="28"/>
      <c r="C26" s="23" t="s">
        <v>18</v>
      </c>
      <c r="D26" s="33"/>
      <c r="E26" s="34"/>
      <c r="F26" s="1" t="s">
        <v>19</v>
      </c>
      <c r="G26" s="33"/>
      <c r="H26" s="34"/>
      <c r="I26" s="1" t="s">
        <v>19</v>
      </c>
    </row>
    <row r="27" spans="2:9" ht="14.4" x14ac:dyDescent="0.3">
      <c r="B27" s="28"/>
      <c r="C27" s="23" t="s">
        <v>20</v>
      </c>
      <c r="D27" s="33"/>
      <c r="E27" s="35"/>
      <c r="F27" s="1" t="s">
        <v>10</v>
      </c>
      <c r="G27" s="33"/>
      <c r="H27" s="35"/>
      <c r="I27" s="1" t="s">
        <v>10</v>
      </c>
    </row>
    <row r="28" spans="2:9" ht="14.4" x14ac:dyDescent="0.3">
      <c r="B28" s="28"/>
      <c r="C28" s="23" t="s">
        <v>21</v>
      </c>
      <c r="D28" s="36"/>
      <c r="E28" s="34"/>
      <c r="F28" s="1" t="s">
        <v>22</v>
      </c>
      <c r="G28" s="36"/>
      <c r="H28" s="34"/>
      <c r="I28" s="1" t="s">
        <v>22</v>
      </c>
    </row>
    <row r="29" spans="2:9" ht="14.4" x14ac:dyDescent="0.3">
      <c r="B29" s="28"/>
      <c r="C29" s="23" t="s">
        <v>26</v>
      </c>
      <c r="D29" s="33"/>
      <c r="E29" s="34"/>
      <c r="G29" s="33"/>
      <c r="H29" s="34"/>
    </row>
    <row r="30" spans="2:9" ht="14.4" x14ac:dyDescent="0.3">
      <c r="B30" s="28"/>
      <c r="C30" s="29" t="s">
        <v>28</v>
      </c>
      <c r="D30" s="30"/>
      <c r="E30" s="31"/>
      <c r="F30" s="25"/>
      <c r="G30" s="32"/>
      <c r="H30" s="31"/>
      <c r="I30" s="25"/>
    </row>
    <row r="31" spans="2:9" ht="14.4" x14ac:dyDescent="0.3">
      <c r="B31" s="28"/>
      <c r="C31" s="23" t="s">
        <v>16</v>
      </c>
      <c r="D31" s="33"/>
      <c r="E31" s="34"/>
      <c r="F31" s="1" t="s">
        <v>17</v>
      </c>
      <c r="G31" s="33"/>
      <c r="H31" s="34"/>
      <c r="I31" s="1" t="s">
        <v>17</v>
      </c>
    </row>
    <row r="32" spans="2:9" ht="14.4" x14ac:dyDescent="0.3">
      <c r="B32" s="28"/>
      <c r="C32" s="23" t="s">
        <v>18</v>
      </c>
      <c r="D32" s="33"/>
      <c r="E32" s="34"/>
      <c r="F32" s="1" t="s">
        <v>19</v>
      </c>
      <c r="G32" s="33"/>
      <c r="H32" s="34"/>
      <c r="I32" s="1" t="s">
        <v>19</v>
      </c>
    </row>
    <row r="33" spans="2:9" ht="14.4" x14ac:dyDescent="0.3">
      <c r="B33" s="28"/>
      <c r="C33" s="23" t="s">
        <v>20</v>
      </c>
      <c r="D33" s="33"/>
      <c r="E33" s="35"/>
      <c r="F33" s="1" t="s">
        <v>10</v>
      </c>
      <c r="G33" s="33"/>
      <c r="H33" s="35"/>
      <c r="I33" s="1" t="s">
        <v>10</v>
      </c>
    </row>
    <row r="34" spans="2:9" ht="14.4" x14ac:dyDescent="0.3">
      <c r="B34" s="28"/>
      <c r="C34" s="23" t="s">
        <v>21</v>
      </c>
      <c r="D34" s="36"/>
      <c r="E34" s="34"/>
      <c r="F34" s="1" t="s">
        <v>22</v>
      </c>
      <c r="G34" s="36"/>
      <c r="H34" s="34"/>
      <c r="I34" s="1" t="s">
        <v>22</v>
      </c>
    </row>
    <row r="35" spans="2:9" ht="14.4" x14ac:dyDescent="0.3">
      <c r="B35" s="28"/>
      <c r="C35" s="23" t="s">
        <v>26</v>
      </c>
      <c r="D35" s="33"/>
      <c r="E35" s="34"/>
      <c r="G35" s="33"/>
      <c r="H35" s="34"/>
    </row>
    <row r="36" spans="2:9" ht="18" x14ac:dyDescent="0.35">
      <c r="B36" s="26" t="s">
        <v>29</v>
      </c>
      <c r="C36" s="26"/>
      <c r="D36" s="26"/>
      <c r="E36" s="27" t="s">
        <v>30</v>
      </c>
      <c r="G36" s="26"/>
      <c r="H36" s="27" t="s">
        <v>30</v>
      </c>
    </row>
    <row r="37" spans="2:9" ht="14.4" x14ac:dyDescent="0.3">
      <c r="B37" s="28" t="s">
        <v>31</v>
      </c>
      <c r="C37" s="29" t="s">
        <v>32</v>
      </c>
      <c r="D37" s="29"/>
      <c r="E37" s="27" t="s">
        <v>33</v>
      </c>
      <c r="F37" s="25"/>
      <c r="G37" s="29"/>
      <c r="H37" s="31" t="s">
        <v>33</v>
      </c>
      <c r="I37" s="25"/>
    </row>
    <row r="38" spans="2:9" ht="14.4" x14ac:dyDescent="0.3">
      <c r="B38" s="28"/>
      <c r="C38" s="23" t="s">
        <v>34</v>
      </c>
      <c r="D38" s="23"/>
      <c r="E38" s="35"/>
      <c r="F38" s="1" t="s">
        <v>10</v>
      </c>
      <c r="G38" s="23"/>
      <c r="H38" s="35"/>
      <c r="I38" s="1" t="s">
        <v>10</v>
      </c>
    </row>
    <row r="39" spans="2:9" ht="14.4" x14ac:dyDescent="0.3">
      <c r="B39" s="28"/>
      <c r="C39" s="23" t="s">
        <v>21</v>
      </c>
      <c r="D39" s="23"/>
      <c r="E39" s="34">
        <v>11</v>
      </c>
      <c r="F39" s="1" t="s">
        <v>22</v>
      </c>
      <c r="G39" s="23"/>
      <c r="H39" s="34">
        <v>11</v>
      </c>
      <c r="I39" s="1" t="s">
        <v>22</v>
      </c>
    </row>
    <row r="40" spans="2:9" ht="14.4" x14ac:dyDescent="0.3">
      <c r="B40" s="28"/>
      <c r="C40" s="23" t="s">
        <v>26</v>
      </c>
      <c r="D40" s="23"/>
      <c r="E40" s="34">
        <v>1</v>
      </c>
      <c r="G40" s="23"/>
      <c r="H40" s="34">
        <v>1</v>
      </c>
    </row>
    <row r="41" spans="2:9" ht="14.4" x14ac:dyDescent="0.3">
      <c r="B41" s="28"/>
      <c r="C41" s="29" t="s">
        <v>35</v>
      </c>
      <c r="D41" s="29"/>
      <c r="E41" s="31" t="s">
        <v>36</v>
      </c>
      <c r="F41" s="25"/>
      <c r="G41" s="29"/>
      <c r="H41" s="31"/>
      <c r="I41" s="25"/>
    </row>
    <row r="42" spans="2:9" ht="14.4" x14ac:dyDescent="0.3">
      <c r="B42" s="28"/>
      <c r="C42" s="23" t="s">
        <v>34</v>
      </c>
      <c r="D42" s="23"/>
      <c r="E42" s="35"/>
      <c r="F42" s="1" t="s">
        <v>10</v>
      </c>
      <c r="G42" s="23"/>
      <c r="H42" s="35"/>
      <c r="I42" s="1" t="s">
        <v>10</v>
      </c>
    </row>
    <row r="43" spans="2:9" ht="14.4" x14ac:dyDescent="0.3">
      <c r="B43" s="28"/>
      <c r="C43" s="23" t="s">
        <v>21</v>
      </c>
      <c r="D43" s="23"/>
      <c r="E43" s="34">
        <v>25</v>
      </c>
      <c r="F43" s="1" t="s">
        <v>22</v>
      </c>
      <c r="G43" s="23"/>
      <c r="H43" s="34"/>
      <c r="I43" s="1" t="s">
        <v>22</v>
      </c>
    </row>
    <row r="44" spans="2:9" ht="14.4" x14ac:dyDescent="0.3">
      <c r="B44" s="28"/>
      <c r="C44" s="23" t="s">
        <v>26</v>
      </c>
      <c r="D44" s="23"/>
      <c r="E44" s="34">
        <v>1</v>
      </c>
      <c r="G44" s="23"/>
      <c r="H44" s="34"/>
    </row>
    <row r="45" spans="2:9" ht="14.4" x14ac:dyDescent="0.3">
      <c r="B45" s="28"/>
      <c r="C45" s="29" t="s">
        <v>37</v>
      </c>
      <c r="D45" s="29"/>
      <c r="E45" s="31"/>
      <c r="F45" s="25"/>
      <c r="G45" s="29"/>
      <c r="H45" s="31"/>
      <c r="I45" s="25"/>
    </row>
    <row r="46" spans="2:9" ht="14.4" x14ac:dyDescent="0.3">
      <c r="B46" s="28"/>
      <c r="C46" s="23" t="s">
        <v>34</v>
      </c>
      <c r="D46" s="23"/>
      <c r="E46" s="35"/>
      <c r="F46" s="1" t="s">
        <v>10</v>
      </c>
      <c r="G46" s="23"/>
      <c r="H46" s="35"/>
      <c r="I46" s="1" t="s">
        <v>10</v>
      </c>
    </row>
    <row r="47" spans="2:9" ht="14.4" x14ac:dyDescent="0.3">
      <c r="B47" s="28"/>
      <c r="C47" s="23" t="s">
        <v>21</v>
      </c>
      <c r="D47" s="23"/>
      <c r="E47" s="34"/>
      <c r="F47" s="1" t="s">
        <v>22</v>
      </c>
      <c r="G47" s="23"/>
      <c r="H47" s="34"/>
      <c r="I47" s="1" t="s">
        <v>22</v>
      </c>
    </row>
    <row r="48" spans="2:9" ht="14.4" x14ac:dyDescent="0.3">
      <c r="B48" s="28"/>
      <c r="C48" s="23" t="s">
        <v>26</v>
      </c>
      <c r="D48" s="23"/>
      <c r="E48" s="34"/>
      <c r="G48" s="23"/>
      <c r="H48" s="34"/>
    </row>
    <row r="49" spans="1:10" ht="18" x14ac:dyDescent="0.35">
      <c r="B49" s="26" t="s">
        <v>38</v>
      </c>
      <c r="C49" s="26"/>
      <c r="D49" s="26"/>
      <c r="E49" s="27"/>
      <c r="G49" s="26"/>
      <c r="H49" s="27"/>
    </row>
    <row r="50" spans="1:10" ht="14.4" x14ac:dyDescent="0.3">
      <c r="B50" s="37" t="s">
        <v>39</v>
      </c>
      <c r="C50" s="23" t="s">
        <v>40</v>
      </c>
      <c r="D50" s="23"/>
      <c r="E50" s="38">
        <v>240</v>
      </c>
      <c r="G50" s="23"/>
      <c r="H50" s="38">
        <v>1050</v>
      </c>
      <c r="J50" s="1" t="s">
        <v>41</v>
      </c>
    </row>
    <row r="51" spans="1:10" ht="14.4" x14ac:dyDescent="0.3">
      <c r="B51" s="37"/>
      <c r="C51" s="23" t="s">
        <v>42</v>
      </c>
      <c r="D51" s="23"/>
      <c r="E51" s="38"/>
      <c r="G51" s="23"/>
      <c r="H51" s="38">
        <v>800</v>
      </c>
      <c r="J51" s="1" t="s">
        <v>43</v>
      </c>
    </row>
    <row r="52" spans="1:10" ht="14.4" x14ac:dyDescent="0.3">
      <c r="B52" s="37"/>
      <c r="C52" s="23" t="s">
        <v>42</v>
      </c>
      <c r="D52" s="23"/>
      <c r="E52" s="38"/>
      <c r="G52" s="23"/>
      <c r="H52" s="38"/>
    </row>
    <row r="53" spans="1:10" ht="15" thickBot="1" x14ac:dyDescent="0.35">
      <c r="B53" s="37"/>
      <c r="C53" s="23" t="s">
        <v>42</v>
      </c>
      <c r="D53" s="23"/>
      <c r="E53" s="38"/>
      <c r="G53" s="23"/>
      <c r="H53" s="38"/>
    </row>
    <row r="54" spans="1:10" ht="15" thickBot="1" x14ac:dyDescent="0.35">
      <c r="C54" s="39" t="s">
        <v>44</v>
      </c>
      <c r="D54" s="40"/>
      <c r="E54" s="41" t="s">
        <v>45</v>
      </c>
      <c r="F54" s="42"/>
      <c r="G54" s="42"/>
      <c r="H54" s="41" t="s">
        <v>46</v>
      </c>
      <c r="I54" s="43" t="s">
        <v>47</v>
      </c>
    </row>
    <row r="55" spans="1:10" ht="15" thickBot="1" x14ac:dyDescent="0.35">
      <c r="C55" s="44" t="s">
        <v>48</v>
      </c>
      <c r="D55" s="45"/>
      <c r="E55" s="46">
        <f>(E43*E44*E9)+(E47*E48*E9)+(E39*E40*E9)</f>
        <v>720</v>
      </c>
      <c r="F55" s="42"/>
      <c r="G55" s="42"/>
      <c r="H55" s="46">
        <f>(H43*H44*H9)+(H47*H48*H9)+(H39*H40*H9)</f>
        <v>220</v>
      </c>
      <c r="I55" s="47">
        <f t="shared" ref="I55:I61" si="0">H55-E55</f>
        <v>-500</v>
      </c>
    </row>
    <row r="56" spans="1:10" ht="15" thickBot="1" x14ac:dyDescent="0.35">
      <c r="C56" s="44" t="s">
        <v>49</v>
      </c>
      <c r="D56" s="45"/>
      <c r="E56" s="48">
        <f>E55*19</f>
        <v>13680</v>
      </c>
      <c r="F56" s="42"/>
      <c r="G56" s="42"/>
      <c r="H56" s="48">
        <f>H55*19</f>
        <v>4180</v>
      </c>
      <c r="I56" s="49">
        <f t="shared" si="0"/>
        <v>-9500</v>
      </c>
    </row>
    <row r="57" spans="1:10" ht="15" thickBot="1" x14ac:dyDescent="0.35">
      <c r="C57" s="44" t="s">
        <v>50</v>
      </c>
      <c r="D57" s="45"/>
      <c r="E57" s="48">
        <f>((E46+E42+E38+E33+E27+E21+E15+E10)/D64)</f>
        <v>0</v>
      </c>
      <c r="F57" s="42"/>
      <c r="G57" s="42"/>
      <c r="H57" s="48">
        <f>((H46+H42+H38+H33+H27+H21+H15+H10)/D64)</f>
        <v>3000</v>
      </c>
      <c r="I57" s="49">
        <f t="shared" si="0"/>
        <v>3000</v>
      </c>
    </row>
    <row r="58" spans="1:10" ht="15" thickBot="1" x14ac:dyDescent="0.35">
      <c r="C58" s="44" t="s">
        <v>51</v>
      </c>
      <c r="D58" s="45"/>
      <c r="E58" s="50">
        <f>((E13*E16*E17)+(E19*E22*E23)+(E25*E28*E29)+(E31*E34*E35)*D66)</f>
        <v>0</v>
      </c>
      <c r="F58" s="42"/>
      <c r="G58" s="42"/>
      <c r="H58" s="50">
        <f>((H13*H16*H17)+(H19*H22*H23)+(H25*H28*H29)+(H31*H34*H35))*D66</f>
        <v>468</v>
      </c>
      <c r="I58" s="49">
        <f t="shared" si="0"/>
        <v>468</v>
      </c>
    </row>
    <row r="59" spans="1:10" ht="15" thickBot="1" x14ac:dyDescent="0.35">
      <c r="C59" s="44" t="s">
        <v>52</v>
      </c>
      <c r="D59" s="45"/>
      <c r="E59" s="48">
        <f>E53+E50+E51+E52</f>
        <v>240</v>
      </c>
      <c r="F59" s="42"/>
      <c r="G59" s="42"/>
      <c r="H59" s="48">
        <f>H53+H50+H51+H52</f>
        <v>1850</v>
      </c>
      <c r="I59" s="49">
        <f t="shared" si="0"/>
        <v>1610</v>
      </c>
    </row>
    <row r="60" spans="1:10" ht="15" thickBot="1" x14ac:dyDescent="0.35">
      <c r="C60" s="44" t="s">
        <v>53</v>
      </c>
      <c r="D60" s="45"/>
      <c r="E60" s="48">
        <f>SUM(E56:E59)</f>
        <v>13920</v>
      </c>
      <c r="F60" s="42"/>
      <c r="G60" s="42"/>
      <c r="H60" s="48">
        <f t="shared" ref="H60" si="1">SUM(H56:H59)</f>
        <v>9498</v>
      </c>
      <c r="I60" s="49">
        <f t="shared" si="0"/>
        <v>-4422</v>
      </c>
    </row>
    <row r="61" spans="1:10" ht="15" thickBot="1" x14ac:dyDescent="0.35">
      <c r="C61" s="51" t="s">
        <v>54</v>
      </c>
      <c r="D61" s="52"/>
      <c r="E61" s="53">
        <f>(E60/E9)</f>
        <v>696</v>
      </c>
      <c r="F61" s="42"/>
      <c r="G61" s="42"/>
      <c r="H61" s="53">
        <f>(H60/H9)</f>
        <v>474.9</v>
      </c>
      <c r="I61" s="54">
        <f t="shared" si="0"/>
        <v>-221.10000000000002</v>
      </c>
    </row>
    <row r="62" spans="1:10" ht="14.4" x14ac:dyDescent="0.3">
      <c r="C62" s="45"/>
      <c r="D62" s="45"/>
      <c r="E62" s="48"/>
      <c r="F62" s="48"/>
    </row>
    <row r="64" spans="1:10" ht="14.4" x14ac:dyDescent="0.3">
      <c r="A64" s="55" t="s">
        <v>55</v>
      </c>
      <c r="B64" s="55"/>
      <c r="C64" s="56"/>
      <c r="D64" s="57">
        <v>7</v>
      </c>
      <c r="E64" s="58" t="s">
        <v>56</v>
      </c>
      <c r="F64" s="59"/>
    </row>
    <row r="65" spans="1:9" ht="14.4" x14ac:dyDescent="0.3">
      <c r="A65" s="55" t="s">
        <v>57</v>
      </c>
      <c r="B65" s="55"/>
      <c r="C65" s="56"/>
      <c r="D65" s="57">
        <v>19</v>
      </c>
      <c r="E65" s="58" t="s">
        <v>58</v>
      </c>
      <c r="F65" s="59"/>
    </row>
    <row r="66" spans="1:9" ht="14.4" x14ac:dyDescent="0.3">
      <c r="A66" s="60" t="s">
        <v>59</v>
      </c>
      <c r="B66" s="55"/>
      <c r="C66" s="55"/>
      <c r="D66" s="61">
        <v>1.3</v>
      </c>
      <c r="E66" s="58" t="s">
        <v>60</v>
      </c>
      <c r="F66" s="56"/>
    </row>
    <row r="67" spans="1:9" ht="14.4" x14ac:dyDescent="0.3">
      <c r="C67" s="55"/>
      <c r="D67" s="55"/>
      <c r="E67" s="62"/>
      <c r="F67" s="56"/>
    </row>
    <row r="68" spans="1:9" ht="18" x14ac:dyDescent="0.35">
      <c r="C68" s="55"/>
      <c r="D68" s="55"/>
      <c r="E68" s="58"/>
      <c r="F68" s="56"/>
      <c r="H68" s="63"/>
      <c r="I68" s="64"/>
    </row>
    <row r="69" spans="1:9" ht="18" x14ac:dyDescent="0.35">
      <c r="A69" s="65"/>
      <c r="B69" s="65"/>
      <c r="C69" s="65" t="s">
        <v>61</v>
      </c>
      <c r="D69" s="66"/>
      <c r="E69" s="67"/>
      <c r="F69" s="64"/>
      <c r="H69" s="63"/>
      <c r="I69" s="64"/>
    </row>
    <row r="70" spans="1:9" ht="18" x14ac:dyDescent="0.35">
      <c r="A70" s="65"/>
      <c r="B70" s="65"/>
      <c r="C70" s="65"/>
      <c r="D70" s="65"/>
      <c r="E70" s="68"/>
      <c r="F70" s="65"/>
    </row>
    <row r="71" spans="1:9" ht="18" x14ac:dyDescent="0.35">
      <c r="A71" s="69"/>
      <c r="B71" s="69"/>
      <c r="C71" s="69"/>
      <c r="D71" s="69"/>
      <c r="E71" s="70"/>
      <c r="F71" s="69"/>
    </row>
    <row r="72" spans="1:9" ht="18" x14ac:dyDescent="0.35">
      <c r="A72" s="69"/>
      <c r="B72" s="69"/>
      <c r="C72" s="69"/>
      <c r="D72" s="69"/>
      <c r="E72" s="70"/>
      <c r="F72" s="69"/>
    </row>
    <row r="73" spans="1:9" ht="18" x14ac:dyDescent="0.35">
      <c r="A73" s="69"/>
      <c r="B73" s="69"/>
      <c r="C73" s="69"/>
      <c r="D73" s="71"/>
      <c r="E73" s="58"/>
      <c r="F73" s="56"/>
    </row>
  </sheetData>
  <protectedRanges>
    <protectedRange sqref="E50:E53 H50:H53 D16 D22 D28 E12:E35 H12:H35 D34 G16 G22 G28 G34 H37:H48 E38:E48 E9:E10 H9:H10" name="Plage1"/>
  </protectedRanges>
  <mergeCells count="6">
    <mergeCell ref="E1:K3"/>
    <mergeCell ref="E5:H7"/>
    <mergeCell ref="F8:G8"/>
    <mergeCell ref="B12:B35"/>
    <mergeCell ref="B37:B48"/>
    <mergeCell ref="B50:B5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pour MATEVI</vt:lpstr>
    </vt:vector>
  </TitlesOfParts>
  <Company>Chambre d'Agriculture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Aurélie VINCENT</dc:creator>
  <cp:lastModifiedBy>Aurélie VINCENT</cp:lastModifiedBy>
  <dcterms:created xsi:type="dcterms:W3CDTF">2024-10-01T08:22:33Z</dcterms:created>
  <dcterms:modified xsi:type="dcterms:W3CDTF">2024-10-01T08:23:03Z</dcterms:modified>
</cp:coreProperties>
</file>